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54" i="1" l="1"/>
  <c r="F53" i="1"/>
  <c r="E6" i="1"/>
  <c r="E8" i="1"/>
  <c r="E11" i="1"/>
  <c r="E15" i="1"/>
  <c r="E25" i="1"/>
  <c r="E38" i="1"/>
  <c r="E10" i="1"/>
  <c r="E46" i="1"/>
  <c r="E45" i="1" s="1"/>
  <c r="E50" i="1"/>
  <c r="E52" i="1"/>
  <c r="E49" i="1"/>
  <c r="E48" i="1"/>
  <c r="E47" i="1"/>
  <c r="E44" i="1"/>
  <c r="E43" i="1"/>
  <c r="E42" i="1"/>
  <c r="E41" i="1"/>
  <c r="E40" i="1"/>
  <c r="E36" i="1"/>
  <c r="E35" i="1"/>
  <c r="E34" i="1"/>
  <c r="E33" i="1"/>
  <c r="E32" i="1"/>
  <c r="E29" i="1"/>
  <c r="E27" i="1"/>
  <c r="E26" i="1"/>
  <c r="E19" i="1"/>
  <c r="E16" i="1"/>
  <c r="E17" i="1"/>
  <c r="E9" i="1"/>
  <c r="D37" i="1"/>
  <c r="D14" i="1"/>
  <c r="D45" i="1"/>
  <c r="D24" i="1"/>
  <c r="E24" i="1" s="1"/>
  <c r="F55" i="1"/>
  <c r="D6" i="1"/>
  <c r="E37" i="1" l="1"/>
  <c r="E14" i="1"/>
  <c r="D53" i="1"/>
  <c r="E21" i="1"/>
  <c r="E53" i="1" l="1"/>
  <c r="E55" i="1" s="1"/>
  <c r="E31" i="1"/>
  <c r="D55" i="1" l="1"/>
</calcChain>
</file>

<file path=xl/sharedStrings.xml><?xml version="1.0" encoding="utf-8"?>
<sst xmlns="http://schemas.openxmlformats.org/spreadsheetml/2006/main" count="91" uniqueCount="57">
  <si>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</si>
  <si>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</si>
  <si>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</si>
  <si>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</si>
  <si>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</si>
  <si>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</si>
  <si>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</si>
  <si>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</si>
  <si>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</si>
  <si>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</si>
  <si>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</si>
  <si>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</si>
  <si>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</si>
  <si>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</si>
  <si>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</si>
  <si>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</si>
  <si>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</si>
  <si>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</si>
  <si>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</si>
  <si>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</si>
  <si>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Утвержден</t>
  </si>
  <si>
    <t>благоустройство мус.площадки</t>
  </si>
  <si>
    <t>Техобслуживание пожарной сигнализац</t>
  </si>
  <si>
    <t xml:space="preserve">тариф </t>
  </si>
  <si>
    <t>Техобслуживание УУТЭ</t>
  </si>
  <si>
    <t>ИТОГО</t>
  </si>
  <si>
    <t>СОДЕРЖАНИЕ И РЕМОНТ ЖИЛЬЯ</t>
  </si>
  <si>
    <t>ж.д.по ул.Орбитальная 90</t>
  </si>
  <si>
    <t>озеленение3925,услуги садовника11000</t>
  </si>
  <si>
    <t>дезинсекция1179,6замок,ключи3448</t>
  </si>
  <si>
    <t>Обеспечение вывоза бытовых отходов</t>
  </si>
  <si>
    <t>Прочие услуги</t>
  </si>
  <si>
    <t>подгот.отоп.сезону72594,ремонт ввода гвс</t>
  </si>
  <si>
    <t>Ремонт теплового ввода10700,пломбы1300</t>
  </si>
  <si>
    <t>замена выпускной трубы канализации</t>
  </si>
  <si>
    <t>замена плитки на входах в подъезды</t>
  </si>
  <si>
    <t>косметический ремонт пандуса</t>
  </si>
  <si>
    <t>Ремонт отмостки вокруг дома7048, тек. Рем</t>
  </si>
  <si>
    <t>Ремонт плитки на этажах</t>
  </si>
  <si>
    <t>Ремонт кровли балкона</t>
  </si>
  <si>
    <t>ремонт водоснабжени9679,58,сантехмат4693,05</t>
  </si>
  <si>
    <t>комис.банка-50930,16,гсм29122,87,суд.мед.экспер.</t>
  </si>
  <si>
    <t>подписка 3080,8,почтовые расх 3975,25</t>
  </si>
  <si>
    <t>услуги связи 9395,17,общехоз.расходы</t>
  </si>
  <si>
    <t>юридические услуги-64087,сод.оргтех 8854,5</t>
  </si>
  <si>
    <t>программное сопр 11330,4,  1с-3586,34</t>
  </si>
  <si>
    <t>зарплата,налоги от з/пл, услуги ркц</t>
  </si>
  <si>
    <t>покос травы20833,56,чистка снега5850соль780</t>
  </si>
  <si>
    <t>граффити 539,покраска бордюр1772,8</t>
  </si>
  <si>
    <t>х/матер.1804,39 электроматер-4780,02</t>
  </si>
  <si>
    <t>Услуги по содержанию МОП(уборка,электрик,ком</t>
  </si>
  <si>
    <t>Услуги по уборке,благоустр. территории</t>
  </si>
  <si>
    <t>отп эл.отч,чек-онлайн-6540,канцтов8053,26</t>
  </si>
  <si>
    <t>аренда,охрана офиса60605,98)</t>
  </si>
  <si>
    <t>услуг</t>
  </si>
  <si>
    <t>Стоимость работ</t>
  </si>
  <si>
    <t>ОТЧЕТ по статье "Содержание и ремонт жилья " за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</si>
</sst>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1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2" xfId="0" applyFont="1" applyBorder="1"/>
    <xf numFmtId="0" fontId="4" fillId="0" borderId="10" xfId="0" applyFont="1" applyBorder="1"/>
    <xf numFmtId="2" fontId="3" fillId="0" borderId="2" xfId="0" applyNumberFormat="1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2" fontId="5" fillId="0" borderId="3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1" fillId="0" borderId="7" xfId="0" applyFont="1" applyBorder="1"/>
    <xf numFmtId="0" fontId="5" fillId="0" borderId="9" xfId="0" applyFont="1" applyBorder="1"/>
    <xf numFmtId="0" fontId="5" fillId="0" borderId="1" xfId="0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0" fontId="4" fillId="0" borderId="6" xfId="0" applyFont="1" applyBorder="1"/>
    <xf numFmtId="2" fontId="4" fillId="0" borderId="6" xfId="0" applyNumberFormat="1" applyFont="1" applyBorder="1"/>
    <xf numFmtId="0" fontId="3" fillId="0" borderId="5" xfId="0" applyFont="1" applyBorder="1"/>
    <xf numFmtId="2" fontId="1" fillId="0" borderId="0" xfId="0" applyNumberFormat="1" applyFont="1"/>
    <xf numFmtId="2" fontId="4" fillId="0" borderId="3" xfId="0" applyNumberFormat="1" applyFont="1" applyBorder="1"/>
    <xf numFmtId="0" fontId="6" fillId="0" borderId="0" xfId="0" applyFont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2" fontId="3" fillId="2" borderId="2" xfId="0" applyNumberFormat="1" applyFont="1" applyFill="1" applyBorder="1"/>
    <xf numFmtId="0" fontId="1" fillId="0" borderId="6" xfId="0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3" fillId="0" borderId="13" xfId="0" applyNumberFormat="1" applyFont="1" applyBorder="1"/>
    <xf numFmtId="0" fontId="5" fillId="0" borderId="2" xfId="0" applyFont="1" applyBorder="1"/>
    <xf numFmtId="2" fontId="5" fillId="0" borderId="8" xfId="0" applyNumberFormat="1" applyFont="1" applyBorder="1"/>
    <xf numFmtId="2" fontId="1" fillId="0" borderId="8" xfId="0" applyNumberFormat="1" applyFont="1" applyBorder="1"/>
    <xf numFmtId="2" fontId="4" fillId="0" borderId="8" xfId="0" applyNumberFormat="1" applyFont="1" applyBorder="1"/>
    <xf numFmtId="0" fontId="4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zoomScaleNormal="100" workbookViewId="0">
      <selection activeCell="D2" sqref="D2"/>
    </sheetView>
  </sheetViews>
  <sheetFormatPr defaultRowHeight="13.2" x14ac:dyDescent="0.25"/>
  <cols>
    <col min="1" max="1" width="9" customWidth="1"/>
    <col min="2" max="2" width="58.6640625" customWidth="1"/>
    <col min="3" max="3" width="15.77734375" customWidth="1"/>
    <col min="4" max="4" width="21.21875" customWidth="1"/>
    <col min="5" max="5" width="15.5546875" hidden="1" customWidth="1"/>
    <col min="6" max="6" width="19.77734375" hidden="1" customWidth="1"/>
    <col min="7" max="7" width="12" customWidth="1"/>
  </cols>
  <sheetData>
    <row r="1" spans="1:7" ht="17.399999999999999" x14ac:dyDescent="0.3">
      <c r="A1" s="4"/>
      <c r="B1" s="6" t="s">
        <v>56</v>
      </c>
      <c r="C1" s="7"/>
      <c r="D1" s="7"/>
      <c r="E1" s="8"/>
      <c r="F1" s="5"/>
      <c r="G1" s="3"/>
    </row>
    <row r="2" spans="1:7" ht="17.399999999999999" x14ac:dyDescent="0.3">
      <c r="A2" s="1"/>
      <c r="B2" s="9" t="s">
        <v>27</v>
      </c>
      <c r="C2" s="2"/>
      <c r="E2" s="2"/>
      <c r="F2" s="2"/>
      <c r="G2" s="3"/>
    </row>
    <row r="3" spans="1:7" ht="15.6" thickBot="1" x14ac:dyDescent="0.3">
      <c r="A3" s="1"/>
      <c r="B3" s="1"/>
      <c r="D3" s="1"/>
      <c r="E3" s="1"/>
      <c r="F3" s="46">
        <v>9381</v>
      </c>
    </row>
    <row r="4" spans="1:7" ht="15" x14ac:dyDescent="0.25">
      <c r="A4" s="10" t="s">
        <v>0</v>
      </c>
      <c r="B4" s="10" t="s">
        <v>2</v>
      </c>
      <c r="C4" s="10" t="s">
        <v>4</v>
      </c>
      <c r="D4" s="40" t="s">
        <v>55</v>
      </c>
      <c r="E4" s="40" t="s">
        <v>19</v>
      </c>
      <c r="F4" s="40" t="s">
        <v>20</v>
      </c>
    </row>
    <row r="5" spans="1:7" ht="23.25" customHeight="1" thickBot="1" x14ac:dyDescent="0.3">
      <c r="A5" s="11"/>
      <c r="B5" s="12"/>
      <c r="C5" s="11" t="s">
        <v>3</v>
      </c>
      <c r="D5" s="53" t="s">
        <v>54</v>
      </c>
      <c r="E5" s="53" t="s">
        <v>1</v>
      </c>
      <c r="F5" s="53" t="s">
        <v>23</v>
      </c>
    </row>
    <row r="6" spans="1:7" ht="15.6" x14ac:dyDescent="0.3">
      <c r="A6" s="13">
        <v>1</v>
      </c>
      <c r="B6" s="14" t="s">
        <v>16</v>
      </c>
      <c r="C6" s="15" t="s">
        <v>9</v>
      </c>
      <c r="D6" s="16">
        <f>D8+D9+D10+D11</f>
        <v>208700.36</v>
      </c>
      <c r="E6" s="16">
        <f>E8+E9+E10+E11</f>
        <v>1.7418627668036044</v>
      </c>
      <c r="F6" s="16">
        <v>1.78</v>
      </c>
    </row>
    <row r="7" spans="1:7" ht="10.8" customHeight="1" thickBot="1" x14ac:dyDescent="0.35">
      <c r="A7" s="17"/>
      <c r="B7" s="18"/>
      <c r="C7" s="19"/>
      <c r="D7" s="20"/>
      <c r="E7" s="20"/>
      <c r="F7" s="20"/>
    </row>
    <row r="8" spans="1:7" ht="18" customHeight="1" x14ac:dyDescent="0.3">
      <c r="A8" s="21"/>
      <c r="B8" s="22" t="s">
        <v>51</v>
      </c>
      <c r="C8" s="23" t="s">
        <v>9</v>
      </c>
      <c r="D8" s="24">
        <v>164000</v>
      </c>
      <c r="E8" s="24">
        <f>D8/13/F3</f>
        <v>1.3447803662066533</v>
      </c>
      <c r="F8" s="24">
        <v>1.65</v>
      </c>
    </row>
    <row r="9" spans="1:7" ht="18" customHeight="1" x14ac:dyDescent="0.3">
      <c r="A9" s="21"/>
      <c r="B9" s="22" t="s">
        <v>48</v>
      </c>
      <c r="C9" s="23" t="s">
        <v>9</v>
      </c>
      <c r="D9" s="24">
        <v>2311.8000000000002</v>
      </c>
      <c r="E9" s="24">
        <f>D9/12/F3</f>
        <v>2.0536190171623496E-2</v>
      </c>
      <c r="F9" s="24"/>
    </row>
    <row r="10" spans="1:7" ht="18" customHeight="1" x14ac:dyDescent="0.3">
      <c r="A10" s="21"/>
      <c r="B10" s="22" t="s">
        <v>28</v>
      </c>
      <c r="C10" s="23" t="s">
        <v>9</v>
      </c>
      <c r="D10" s="24">
        <v>14925</v>
      </c>
      <c r="E10" s="24">
        <f>D10/12/F3</f>
        <v>0.13258181430551114</v>
      </c>
      <c r="F10" s="24"/>
    </row>
    <row r="11" spans="1:7" ht="18" customHeight="1" thickBot="1" x14ac:dyDescent="0.35">
      <c r="A11" s="21"/>
      <c r="B11" s="22" t="s">
        <v>47</v>
      </c>
      <c r="C11" s="23" t="s">
        <v>9</v>
      </c>
      <c r="D11" s="24">
        <v>27463.56</v>
      </c>
      <c r="E11" s="24">
        <f>D11/12/F3</f>
        <v>0.24396439611981666</v>
      </c>
      <c r="F11" s="24"/>
    </row>
    <row r="12" spans="1:7" ht="18" hidden="1" customHeight="1" thickBot="1" x14ac:dyDescent="0.35">
      <c r="A12" s="21"/>
      <c r="B12" s="22"/>
      <c r="C12" s="23"/>
      <c r="D12" s="24"/>
      <c r="E12" s="24"/>
      <c r="F12" s="24"/>
    </row>
    <row r="13" spans="1:7" ht="15.6" x14ac:dyDescent="0.3">
      <c r="A13" s="14">
        <v>2</v>
      </c>
      <c r="B13" s="14" t="s">
        <v>6</v>
      </c>
      <c r="C13" s="25" t="s">
        <v>9</v>
      </c>
      <c r="D13" s="16"/>
      <c r="E13" s="16"/>
      <c r="F13" s="16"/>
    </row>
    <row r="14" spans="1:7" ht="15" customHeight="1" thickBot="1" x14ac:dyDescent="0.35">
      <c r="A14" s="18"/>
      <c r="B14" s="18" t="s">
        <v>5</v>
      </c>
      <c r="C14" s="26"/>
      <c r="D14" s="20">
        <f>D15+D16+D17</f>
        <v>397912.00999999995</v>
      </c>
      <c r="E14" s="20">
        <f>E15+E16+E17</f>
        <v>3.2704922729794812</v>
      </c>
      <c r="F14" s="20">
        <v>2.85</v>
      </c>
    </row>
    <row r="15" spans="1:7" ht="23.4" customHeight="1" x14ac:dyDescent="0.3">
      <c r="A15" s="12"/>
      <c r="B15" s="22" t="s">
        <v>50</v>
      </c>
      <c r="C15" s="22" t="s">
        <v>11</v>
      </c>
      <c r="D15" s="24">
        <v>386700</v>
      </c>
      <c r="E15" s="24">
        <f>D15/13/F3</f>
        <v>3.1708937049519079</v>
      </c>
      <c r="F15" s="24">
        <v>1.7</v>
      </c>
    </row>
    <row r="16" spans="1:7" ht="20.25" customHeight="1" x14ac:dyDescent="0.3">
      <c r="A16" s="12"/>
      <c r="B16" s="22" t="s">
        <v>49</v>
      </c>
      <c r="C16" s="22" t="s">
        <v>11</v>
      </c>
      <c r="D16" s="24">
        <v>6584.41</v>
      </c>
      <c r="E16" s="24">
        <f>D16/12/F3</f>
        <v>5.8490654869772236E-2</v>
      </c>
      <c r="F16" s="24"/>
    </row>
    <row r="17" spans="1:6" ht="20.25" customHeight="1" thickBot="1" x14ac:dyDescent="0.35">
      <c r="A17" s="12"/>
      <c r="B17" s="22" t="s">
        <v>29</v>
      </c>
      <c r="C17" s="22" t="s">
        <v>11</v>
      </c>
      <c r="D17" s="24">
        <v>4627.6000000000004</v>
      </c>
      <c r="E17" s="24">
        <f>D17/12/F3</f>
        <v>4.1107913157801233E-2</v>
      </c>
      <c r="F17" s="24"/>
    </row>
    <row r="18" spans="1:6" ht="19.8" hidden="1" customHeight="1" x14ac:dyDescent="0.3">
      <c r="A18" s="12"/>
      <c r="B18" s="22"/>
      <c r="C18" s="22"/>
      <c r="D18" s="24"/>
      <c r="E18" s="24"/>
      <c r="F18" s="24"/>
    </row>
    <row r="19" spans="1:6" ht="25.8" customHeight="1" thickBot="1" x14ac:dyDescent="0.35">
      <c r="A19" s="27">
        <v>3</v>
      </c>
      <c r="B19" s="28" t="s">
        <v>30</v>
      </c>
      <c r="C19" s="29" t="s">
        <v>9</v>
      </c>
      <c r="D19" s="30">
        <v>36000</v>
      </c>
      <c r="E19" s="30">
        <f>D19/12/F3</f>
        <v>0.31979533098816759</v>
      </c>
      <c r="F19" s="30">
        <v>0.25</v>
      </c>
    </row>
    <row r="20" spans="1:6" ht="18" hidden="1" customHeight="1" x14ac:dyDescent="0.3">
      <c r="A20" s="31"/>
      <c r="B20" s="35"/>
      <c r="C20" s="32"/>
      <c r="D20" s="33"/>
      <c r="E20" s="45"/>
      <c r="F20" s="33"/>
    </row>
    <row r="21" spans="1:6" ht="19.8" customHeight="1" thickBot="1" x14ac:dyDescent="0.35">
      <c r="A21" s="21"/>
      <c r="B21" s="22" t="s">
        <v>21</v>
      </c>
      <c r="C21" s="23" t="s">
        <v>9</v>
      </c>
      <c r="D21" s="24">
        <v>36000</v>
      </c>
      <c r="E21" s="24">
        <f>D21/12/F3</f>
        <v>0.31979533098816759</v>
      </c>
      <c r="F21" s="24"/>
    </row>
    <row r="22" spans="1:6" ht="15.6" x14ac:dyDescent="0.3">
      <c r="A22" s="14">
        <v>4</v>
      </c>
      <c r="B22" s="14" t="s">
        <v>7</v>
      </c>
      <c r="C22" s="25"/>
      <c r="D22" s="16"/>
      <c r="E22" s="16"/>
      <c r="F22" s="16"/>
    </row>
    <row r="23" spans="1:6" ht="15.6" x14ac:dyDescent="0.3">
      <c r="A23" s="34"/>
      <c r="B23" s="34" t="s">
        <v>8</v>
      </c>
      <c r="C23" s="35"/>
      <c r="D23" s="33"/>
      <c r="E23" s="33"/>
      <c r="F23" s="33"/>
    </row>
    <row r="24" spans="1:6" ht="16.2" thickBot="1" x14ac:dyDescent="0.35">
      <c r="A24" s="18"/>
      <c r="B24" s="18" t="s">
        <v>17</v>
      </c>
      <c r="C24" s="35" t="s">
        <v>9</v>
      </c>
      <c r="D24" s="20">
        <f>D25+D26+D27+D29+D31+D32+D33+D34+D35+D36</f>
        <v>651297.82999999996</v>
      </c>
      <c r="E24" s="20">
        <f>D24/12/F3</f>
        <v>5.7856112532423687</v>
      </c>
      <c r="F24" s="20">
        <v>3.74</v>
      </c>
    </row>
    <row r="25" spans="1:6" ht="15.6" x14ac:dyDescent="0.3">
      <c r="A25" s="36"/>
      <c r="B25" s="38" t="s">
        <v>13</v>
      </c>
      <c r="C25" s="38" t="s">
        <v>9</v>
      </c>
      <c r="D25" s="57">
        <v>326138.84999999998</v>
      </c>
      <c r="E25" s="24">
        <f>D25/13/F3</f>
        <v>2.6742995252269317</v>
      </c>
      <c r="F25" s="24">
        <v>2.2999999999999998</v>
      </c>
    </row>
    <row r="26" spans="1:6" ht="15.6" x14ac:dyDescent="0.3">
      <c r="A26" s="36"/>
      <c r="B26" s="22" t="s">
        <v>40</v>
      </c>
      <c r="C26" s="22" t="s">
        <v>9</v>
      </c>
      <c r="D26" s="57">
        <v>14372.63</v>
      </c>
      <c r="E26" s="24">
        <f>D26/12/F3</f>
        <v>0.12767499911167962</v>
      </c>
      <c r="F26" s="33"/>
    </row>
    <row r="27" spans="1:6" ht="15" customHeight="1" x14ac:dyDescent="0.3">
      <c r="A27" s="36"/>
      <c r="B27" s="22" t="s">
        <v>32</v>
      </c>
      <c r="C27" s="22" t="s">
        <v>9</v>
      </c>
      <c r="D27" s="58">
        <v>74391</v>
      </c>
      <c r="E27" s="39">
        <f>D27/12/F3</f>
        <v>0.66083040187613262</v>
      </c>
      <c r="F27" s="39"/>
    </row>
    <row r="28" spans="1:6" ht="15.6" hidden="1" x14ac:dyDescent="0.3">
      <c r="A28" s="36"/>
      <c r="B28" s="22"/>
      <c r="C28" s="22"/>
      <c r="D28" s="59"/>
      <c r="E28" s="45"/>
      <c r="F28" s="24"/>
    </row>
    <row r="29" spans="1:6" ht="14.4" customHeight="1" x14ac:dyDescent="0.3">
      <c r="A29" s="36"/>
      <c r="B29" s="22" t="s">
        <v>33</v>
      </c>
      <c r="C29" s="22" t="s">
        <v>9</v>
      </c>
      <c r="D29" s="57">
        <v>12000</v>
      </c>
      <c r="E29" s="24">
        <f>D29/12/F3</f>
        <v>0.10659844366272253</v>
      </c>
      <c r="F29" s="39"/>
    </row>
    <row r="30" spans="1:6" ht="0.6" hidden="1" customHeight="1" thickBot="1" x14ac:dyDescent="0.35">
      <c r="A30" s="36"/>
      <c r="B30" s="47"/>
      <c r="C30" s="22"/>
      <c r="D30" s="59"/>
      <c r="E30" s="45"/>
      <c r="F30" s="39"/>
    </row>
    <row r="31" spans="1:6" ht="15" customHeight="1" x14ac:dyDescent="0.3">
      <c r="A31" s="36"/>
      <c r="B31" s="22" t="s">
        <v>34</v>
      </c>
      <c r="C31" s="22" t="s">
        <v>9</v>
      </c>
      <c r="D31" s="57">
        <v>22554</v>
      </c>
      <c r="E31" s="24">
        <f>D31/12/F3</f>
        <v>0.20035177486408698</v>
      </c>
      <c r="F31" s="24"/>
    </row>
    <row r="32" spans="1:6" ht="15" customHeight="1" x14ac:dyDescent="0.3">
      <c r="A32" s="36"/>
      <c r="B32" s="22" t="s">
        <v>35</v>
      </c>
      <c r="C32" s="22" t="s">
        <v>9</v>
      </c>
      <c r="D32" s="57">
        <v>42174.95</v>
      </c>
      <c r="E32" s="24">
        <f>D32/12/F3</f>
        <v>0.37464866929609492</v>
      </c>
      <c r="F32" s="24"/>
    </row>
    <row r="33" spans="1:6" ht="15" customHeight="1" x14ac:dyDescent="0.3">
      <c r="A33" s="36"/>
      <c r="B33" s="22" t="s">
        <v>37</v>
      </c>
      <c r="C33" s="22" t="s">
        <v>9</v>
      </c>
      <c r="D33" s="57">
        <v>7803.2</v>
      </c>
      <c r="E33" s="24">
        <f>D33/12/F3</f>
        <v>6.9317414632413032E-2</v>
      </c>
      <c r="F33" s="24"/>
    </row>
    <row r="34" spans="1:6" ht="15" customHeight="1" x14ac:dyDescent="0.3">
      <c r="A34" s="36"/>
      <c r="B34" s="22" t="s">
        <v>38</v>
      </c>
      <c r="C34" s="22" t="s">
        <v>9</v>
      </c>
      <c r="D34" s="57">
        <v>77253.2</v>
      </c>
      <c r="E34" s="24">
        <f>D34/12/F3</f>
        <v>0.68625590733041963</v>
      </c>
      <c r="F34" s="24"/>
    </row>
    <row r="35" spans="1:6" ht="15" customHeight="1" x14ac:dyDescent="0.3">
      <c r="A35" s="36"/>
      <c r="B35" s="22" t="s">
        <v>39</v>
      </c>
      <c r="C35" s="22" t="s">
        <v>9</v>
      </c>
      <c r="D35" s="57">
        <v>8260</v>
      </c>
      <c r="E35" s="24">
        <f>D35/12/F3</f>
        <v>7.337526205450734E-2</v>
      </c>
      <c r="F35" s="24"/>
    </row>
    <row r="36" spans="1:6" ht="15" customHeight="1" thickBot="1" x14ac:dyDescent="0.35">
      <c r="A36" s="36"/>
      <c r="B36" s="56" t="s">
        <v>36</v>
      </c>
      <c r="C36" s="56" t="s">
        <v>9</v>
      </c>
      <c r="D36" s="57">
        <v>66350</v>
      </c>
      <c r="E36" s="24">
        <f>D36/12/F3</f>
        <v>0.58940056141846997</v>
      </c>
      <c r="F36" s="24"/>
    </row>
    <row r="37" spans="1:6" ht="16.2" thickBot="1" x14ac:dyDescent="0.35">
      <c r="A37" s="28">
        <v>5</v>
      </c>
      <c r="B37" s="27" t="s">
        <v>12</v>
      </c>
      <c r="C37" s="41" t="s">
        <v>9</v>
      </c>
      <c r="D37" s="16">
        <f>D38+D40+D41+D42+D43+D44</f>
        <v>759592.10000000009</v>
      </c>
      <c r="E37" s="16">
        <f>E38+E40+E41+E42+E43+E44</f>
        <v>6.3258475054597527</v>
      </c>
      <c r="F37" s="16">
        <v>7.88</v>
      </c>
    </row>
    <row r="38" spans="1:6" ht="22.2" customHeight="1" x14ac:dyDescent="0.3">
      <c r="A38" s="12"/>
      <c r="B38" s="37" t="s">
        <v>46</v>
      </c>
      <c r="C38" s="38" t="s">
        <v>11</v>
      </c>
      <c r="D38" s="40">
        <v>617224.32999999996</v>
      </c>
      <c r="E38" s="40">
        <f>D38/13/F3</f>
        <v>5.0611656129820499</v>
      </c>
      <c r="F38" s="40"/>
    </row>
    <row r="39" spans="1:6" ht="22.2" hidden="1" customHeight="1" x14ac:dyDescent="0.3">
      <c r="A39" s="12"/>
      <c r="B39" s="21"/>
      <c r="C39" s="22"/>
      <c r="D39" s="39"/>
      <c r="E39" s="39"/>
      <c r="F39" s="39"/>
    </row>
    <row r="40" spans="1:6" ht="22.2" customHeight="1" x14ac:dyDescent="0.3">
      <c r="A40" s="12"/>
      <c r="B40" s="21" t="s">
        <v>45</v>
      </c>
      <c r="C40" s="22" t="s">
        <v>9</v>
      </c>
      <c r="D40" s="39">
        <v>14916.74</v>
      </c>
      <c r="E40" s="39">
        <f>D40/12/F3</f>
        <v>0.13250843904345663</v>
      </c>
      <c r="F40" s="39"/>
    </row>
    <row r="41" spans="1:6" ht="22.2" customHeight="1" x14ac:dyDescent="0.3">
      <c r="A41" s="12"/>
      <c r="B41" s="21" t="s">
        <v>44</v>
      </c>
      <c r="C41" s="22" t="s">
        <v>9</v>
      </c>
      <c r="D41" s="39">
        <v>72941.5</v>
      </c>
      <c r="E41" s="39">
        <f>D41/12/F3</f>
        <v>0.64795419820203959</v>
      </c>
      <c r="F41" s="39"/>
    </row>
    <row r="42" spans="1:6" ht="22.2" customHeight="1" x14ac:dyDescent="0.3">
      <c r="A42" s="12"/>
      <c r="B42" s="21" t="s">
        <v>43</v>
      </c>
      <c r="C42" s="22" t="s">
        <v>9</v>
      </c>
      <c r="D42" s="39">
        <v>32195.17</v>
      </c>
      <c r="E42" s="39">
        <f>D42/12/F3</f>
        <v>0.28599625128806455</v>
      </c>
      <c r="F42" s="39"/>
    </row>
    <row r="43" spans="1:6" ht="22.2" customHeight="1" x14ac:dyDescent="0.3">
      <c r="A43" s="12"/>
      <c r="B43" s="21" t="s">
        <v>52</v>
      </c>
      <c r="C43" s="22" t="s">
        <v>9</v>
      </c>
      <c r="D43" s="39">
        <v>15258.31</v>
      </c>
      <c r="E43" s="39">
        <f>D43/12/F3</f>
        <v>0.13554267491027966</v>
      </c>
      <c r="F43" s="39"/>
    </row>
    <row r="44" spans="1:6" ht="18.600000000000001" customHeight="1" thickBot="1" x14ac:dyDescent="0.35">
      <c r="A44" s="12"/>
      <c r="B44" s="22" t="s">
        <v>42</v>
      </c>
      <c r="C44" s="22" t="s">
        <v>11</v>
      </c>
      <c r="D44" s="39">
        <v>7056.05</v>
      </c>
      <c r="E44" s="39">
        <f>D44/12/F3</f>
        <v>6.2680329033862781E-2</v>
      </c>
      <c r="F44" s="39"/>
    </row>
    <row r="45" spans="1:6" ht="24.6" customHeight="1" thickBot="1" x14ac:dyDescent="0.35">
      <c r="A45" s="28">
        <v>6</v>
      </c>
      <c r="B45" s="28" t="s">
        <v>31</v>
      </c>
      <c r="C45" s="28" t="s">
        <v>9</v>
      </c>
      <c r="D45" s="30">
        <f>D46+D47</f>
        <v>160659.01</v>
      </c>
      <c r="E45" s="30">
        <f>E46+E47</f>
        <v>1.4271667021994812</v>
      </c>
      <c r="F45" s="30">
        <v>0.77</v>
      </c>
    </row>
    <row r="46" spans="1:6" ht="24.6" customHeight="1" thickBot="1" x14ac:dyDescent="0.35">
      <c r="A46" s="28"/>
      <c r="B46" s="52" t="s">
        <v>41</v>
      </c>
      <c r="C46" s="52" t="s">
        <v>9</v>
      </c>
      <c r="D46" s="54">
        <v>91999.77</v>
      </c>
      <c r="E46" s="54">
        <f>D46/12/F3</f>
        <v>0.81725269161070246</v>
      </c>
      <c r="F46" s="30"/>
    </row>
    <row r="47" spans="1:6" ht="26.4" customHeight="1" thickBot="1" x14ac:dyDescent="0.35">
      <c r="A47" s="28"/>
      <c r="B47" s="47" t="s">
        <v>53</v>
      </c>
      <c r="C47" s="41"/>
      <c r="D47" s="54">
        <v>68659.240000000005</v>
      </c>
      <c r="E47" s="54">
        <f>D47/12/F3</f>
        <v>0.6099140105887787</v>
      </c>
      <c r="F47" s="30"/>
    </row>
    <row r="48" spans="1:6" ht="16.2" thickBot="1" x14ac:dyDescent="0.35">
      <c r="A48" s="27">
        <v>7</v>
      </c>
      <c r="B48" s="28" t="s">
        <v>18</v>
      </c>
      <c r="C48" s="28" t="s">
        <v>9</v>
      </c>
      <c r="D48" s="30">
        <v>300690.96000000002</v>
      </c>
      <c r="E48" s="30">
        <f>D48/12/F3</f>
        <v>2.671099029954163</v>
      </c>
      <c r="F48" s="30">
        <v>3.01</v>
      </c>
    </row>
    <row r="49" spans="1:6" ht="16.2" thickBot="1" x14ac:dyDescent="0.35">
      <c r="A49" s="17">
        <v>8</v>
      </c>
      <c r="B49" s="28" t="s">
        <v>24</v>
      </c>
      <c r="C49" s="43" t="s">
        <v>9</v>
      </c>
      <c r="D49" s="42">
        <v>43339</v>
      </c>
      <c r="E49" s="30">
        <f>D49/12/F3</f>
        <v>0.38498916249156095</v>
      </c>
      <c r="F49" s="55">
        <v>0.34</v>
      </c>
    </row>
    <row r="50" spans="1:6" ht="15.6" customHeight="1" thickBot="1" x14ac:dyDescent="0.35">
      <c r="A50" s="17">
        <v>9</v>
      </c>
      <c r="B50" s="34" t="s">
        <v>14</v>
      </c>
      <c r="C50" s="60" t="s">
        <v>9</v>
      </c>
      <c r="D50" s="30">
        <v>84851</v>
      </c>
      <c r="E50" s="30">
        <f>D50/12/F3</f>
        <v>0.75374871193547244</v>
      </c>
      <c r="F50" s="55">
        <v>0.63</v>
      </c>
    </row>
    <row r="51" spans="1:6" ht="16.2" hidden="1" thickBot="1" x14ac:dyDescent="0.35">
      <c r="A51" s="28"/>
      <c r="B51" s="28"/>
      <c r="C51" s="29"/>
      <c r="D51" s="42"/>
      <c r="E51" s="42"/>
      <c r="F51" s="42"/>
    </row>
    <row r="52" spans="1:6" ht="22.5" customHeight="1" thickBot="1" x14ac:dyDescent="0.35">
      <c r="A52" s="28">
        <v>10</v>
      </c>
      <c r="B52" s="28" t="s">
        <v>15</v>
      </c>
      <c r="C52" s="41" t="s">
        <v>11</v>
      </c>
      <c r="D52" s="30">
        <v>56317</v>
      </c>
      <c r="E52" s="30">
        <f>D52/12/F3</f>
        <v>0.50027537931279531</v>
      </c>
      <c r="F52" s="30">
        <v>0.5</v>
      </c>
    </row>
    <row r="53" spans="1:6" ht="21" customHeight="1" thickBot="1" x14ac:dyDescent="0.35">
      <c r="A53" s="49" t="s">
        <v>25</v>
      </c>
      <c r="B53" s="49" t="s">
        <v>26</v>
      </c>
      <c r="C53" s="50"/>
      <c r="D53" s="51">
        <f>D49+D48+D45+D37+D24+D19+D14+D6</f>
        <v>2558191.2699999996</v>
      </c>
      <c r="E53" s="51">
        <f>E49+E48+E45+E37+E24+E19+E14+E6</f>
        <v>21.926864024118579</v>
      </c>
      <c r="F53" s="51">
        <f>F6+F14+F19+F24+F37+F45+F48+F49+F50+F52</f>
        <v>21.75</v>
      </c>
    </row>
    <row r="54" spans="1:6" ht="21" customHeight="1" thickBot="1" x14ac:dyDescent="0.35">
      <c r="A54" s="28">
        <v>11</v>
      </c>
      <c r="B54" s="43" t="s">
        <v>22</v>
      </c>
      <c r="C54" s="41"/>
      <c r="D54" s="30">
        <v>99978</v>
      </c>
      <c r="E54" s="30">
        <f>D54/12/F3</f>
        <v>0.88812493337597276</v>
      </c>
      <c r="F54" s="30">
        <v>0.99</v>
      </c>
    </row>
    <row r="55" spans="1:6" ht="30" customHeight="1" thickBot="1" x14ac:dyDescent="0.35">
      <c r="A55" s="28">
        <v>12</v>
      </c>
      <c r="B55" s="43" t="s">
        <v>10</v>
      </c>
      <c r="C55" s="41" t="s">
        <v>11</v>
      </c>
      <c r="D55" s="30">
        <f>D52+D53+D54</f>
        <v>2714486.2699999996</v>
      </c>
      <c r="E55" s="30">
        <f>E53+E54</f>
        <v>22.814988957494553</v>
      </c>
      <c r="F55" s="30">
        <f>F53+F54</f>
        <v>22.74</v>
      </c>
    </row>
    <row r="56" spans="1:6" ht="15" x14ac:dyDescent="0.25">
      <c r="A56" s="1"/>
      <c r="B56" s="1"/>
      <c r="C56" s="1"/>
      <c r="D56" s="1"/>
      <c r="E56" s="44"/>
      <c r="F56" s="1"/>
    </row>
    <row r="57" spans="1:6" ht="15.6" x14ac:dyDescent="0.3">
      <c r="B57" s="48"/>
    </row>
    <row r="58" spans="1:6" ht="15.6" x14ac:dyDescent="0.3">
      <c r="B58" s="48"/>
    </row>
  </sheetData>
  <phoneticPr fontId="0" type="noConversion"/>
  <pageMargins left="0.25" right="0.25" top="0.75" bottom="0.75" header="0.3" footer="0.3"/>
  <pageSetup paperSize="9" scale="8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2020-03-25T10:27:07Z</cp:lastPrinted>
  <dcterms:created xsi:type="dcterms:W3CDTF">2011-07-12T11:42:04Z</dcterms:created>
  <dcterms:modified xsi:type="dcterms:W3CDTF">2020-03-26T06:07:09Z</dcterms:modified>
</cp:coreProperties>
</file>